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60" tabRatio="500"/>
  </bookViews>
  <sheets>
    <sheet name="CORA - " sheetId="1" r:id="rId1"/>
  </sheets>
  <calcPr calcId="144525"/>
</workbook>
</file>

<file path=xl/comments1.xml><?xml version="1.0" encoding="utf-8"?>
<comments xmlns="http://schemas.openxmlformats.org/spreadsheetml/2006/main">
  <authors>
    <author>Autor desconhecido</author>
  </authors>
  <commentList>
    <comment ref="D23" authorId="0">
      <text>
        <r>
          <rPr>
            <sz val="10"/>
            <rFont val="Arial"/>
            <charset val="134"/>
          </rPr>
          <t xml:space="preserve">R$ 19.795.555,64 
R$ 16.247.188,60
Total = R$ 36.042.744,24 – R$ 5.334.984,50 (anulação) = R$ 30.707.759,74
</t>
        </r>
      </text>
    </comment>
    <comment ref="D24" authorId="0">
      <text>
        <r>
          <rPr>
            <sz val="10"/>
            <rFont val="Arial"/>
            <charset val="134"/>
          </rPr>
          <t xml:space="preserve">R$ 6.009.487,32
R$ 995.742,16
R$ 2.253.695,24
Total = R$ 9.258.924,72
</t>
        </r>
      </text>
    </comment>
    <comment ref="E24" authorId="0">
      <text>
        <r>
          <rPr>
            <sz val="10"/>
            <rFont val="Arial"/>
            <charset val="134"/>
          </rPr>
          <t>R$ 5.814.066,77
R$ 27.313.150,02
Total = R$ 33.127.216,79</t>
        </r>
      </text>
    </comment>
    <comment ref="G25" authorId="0">
      <text>
        <r>
          <rPr>
            <sz val="10"/>
            <rFont val="Arial"/>
            <charset val="134"/>
          </rPr>
          <t>R$ 935.201,73
R$ 49.532,95
R$1.624.718,82
Total = R$ 2.609.453,50</t>
        </r>
      </text>
    </comment>
    <comment ref="I25" authorId="0">
      <text>
        <r>
          <rPr>
            <sz val="10"/>
            <rFont val="Arial"/>
            <charset val="134"/>
          </rPr>
          <t xml:space="preserve">idianysousa:
</t>
        </r>
        <r>
          <rPr>
            <sz val="9"/>
            <rFont val="Arial"/>
            <charset val="1"/>
          </rPr>
          <t>Despesas Pré-Operacionais</t>
        </r>
      </text>
    </comment>
    <comment ref="L25" authorId="0">
      <text>
        <r>
          <rPr>
            <sz val="10"/>
            <rFont val="Arial"/>
            <charset val="134"/>
          </rPr>
          <t>R$ 49.532,95
R$ 935.201,73
R$ 1.624.718,82
Total = R$ 2.609.453,50</t>
        </r>
      </text>
    </comment>
    <comment ref="N25" authorId="0">
      <text>
        <r>
          <rPr>
            <sz val="10"/>
            <rFont val="Arial"/>
            <charset val="134"/>
          </rPr>
          <t xml:space="preserve">idianysousa:
</t>
        </r>
        <r>
          <rPr>
            <sz val="9"/>
            <rFont val="Arial"/>
            <charset val="1"/>
          </rPr>
          <t>Despesa Pré-Operacional</t>
        </r>
      </text>
    </comment>
    <comment ref="G27" authorId="0">
      <text>
        <r>
          <rPr>
            <sz val="10"/>
            <rFont val="Arial"/>
            <charset val="134"/>
          </rPr>
          <t>R$ 389.769,60 
R$ 49.532,95
R$ 1.624.718,86
R$ 1.624.718,86
R$ 1.624.718,83
R$ 995.742,16
R$ 761.562,46
R$ 1.252.289,24
R$ 1.624.718,86
Total = R$ 9.947.771,82</t>
        </r>
      </text>
    </comment>
    <comment ref="J27" authorId="0">
      <text>
        <r>
          <rPr>
            <sz val="10"/>
            <rFont val="Arial"/>
            <charset val="134"/>
          </rPr>
          <t>Glosas:
R$ 60.000,00 (Provisionado Fundo Rescisório)
R$ 174.179,70 ( UTI Pediátrica TMO)
TOTAL = 234.179,70</t>
        </r>
      </text>
    </comment>
    <comment ref="L27" authorId="0">
      <text>
        <r>
          <rPr>
            <sz val="10"/>
            <rFont val="Arial"/>
            <charset val="134"/>
          </rPr>
          <t>R$ 389.769,60
R$ 49.532,95
R$ 1.624.718,86
Total = 2.064.021,41</t>
        </r>
      </text>
    </comment>
    <comment ref="L28" authorId="0">
      <text>
        <r>
          <rPr>
            <sz val="10"/>
            <rFont val="Arial"/>
            <charset val="134"/>
          </rPr>
          <t>R$ 3.249.437,69
R$ 761.562,46
Total = R$ 4.011.000,15</t>
        </r>
      </text>
    </comment>
  </commentList>
</comments>
</file>

<file path=xl/sharedStrings.xml><?xml version="1.0" encoding="utf-8"?>
<sst xmlns="http://schemas.openxmlformats.org/spreadsheetml/2006/main" count="101" uniqueCount="78">
  <si>
    <t>Relatório Resumido da Execução Orçamentária e Financeira por Contrato de Gestão</t>
  </si>
  <si>
    <t>Mês/Ano: Janeiro/Junho/2025</t>
  </si>
  <si>
    <t>Órgão Contratante: SECRETARIA DE ESTADO DA SAÚDE – SES/GO.</t>
  </si>
  <si>
    <t>CNPJ: 02.529.964/0001-57</t>
  </si>
  <si>
    <t>Organização Social Contratada : FUNDAÇÃO PIO XII</t>
  </si>
  <si>
    <t>CNPJ: 49.150.352/0001-12</t>
  </si>
  <si>
    <t>Unidade Gerida: COMPLEXO ONCOLÓGICO DE REFERÊNCIA DO ESTADO DE GOIÁS - CORA</t>
  </si>
  <si>
    <t>CNPJ: 49.150.352/0046-14</t>
  </si>
  <si>
    <t xml:space="preserve">Termo de Colaboração nº:  03/20232/SES  (000036569085); 1º TA; 2º TA; 3º TA; 1º Apostilamento; 2º Apostilamento; 3ºApostilamento; 4º Apostilamento              </t>
  </si>
  <si>
    <t xml:space="preserve">Vigência do Contrato de Gestão - Início 28/12/2022, Término 28/12/2034 – 3º Termo Aditivo - Início 01/04/2024, Término 28/12/2034 </t>
  </si>
  <si>
    <t>Previsão de Repasse Mensal do Termo de Colaboração nº:  03/20232/SES  +  3º Termo Aditivo- Custeio : R$ 4.245.179,85        Processo nº: 202200010069828</t>
  </si>
  <si>
    <t>Mês</t>
  </si>
  <si>
    <t>Comparativo do Estimado com a Execução Orçamentária e Financeira</t>
  </si>
  <si>
    <t>Valor Mensal Estimado no Termo de Colaboração</t>
  </si>
  <si>
    <t>1. Valor Mensal Estimado no Termo de Colaboração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</si>
  <si>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</si>
  <si>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</si>
  <si>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</si>
  <si>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</si>
  <si>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</si>
  <si>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</si>
  <si>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</si>
  <si>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</si>
  <si>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(10 = 5 + 8 + 9)</t>
  </si>
  <si>
    <t>Custeio</t>
  </si>
  <si>
    <t>Investimentos</t>
  </si>
  <si>
    <t>Repasses Adicionais (Ver Legenda)</t>
  </si>
  <si>
    <t>Referência/Parcela</t>
  </si>
  <si>
    <t>Investimento</t>
  </si>
  <si>
    <t>jan.-25</t>
  </si>
  <si>
    <t>fev-25</t>
  </si>
  <si>
    <t>mar-25</t>
  </si>
  <si>
    <t>abr-25</t>
  </si>
  <si>
    <t>mai-25</t>
  </si>
  <si>
    <t>Jun-25</t>
  </si>
  <si>
    <t>Total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</si>
  <si>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</si>
  <si>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</si>
  <si>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Prótese,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</si>
  <si>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</si>
  <si>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</si>
  <si>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</si>
  <si>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</si>
  <si>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</si>
  <si>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</si>
  <si>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</si>
  <si>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</si>
  <si>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</si>
  <si>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</si>
  <si>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</si>
  <si>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Valor provisionado para ajuste posterior.</t>
  </si>
  <si>
    <t xml:space="preserve">3.3.50.85.02 </t>
  </si>
  <si>
    <t xml:space="preserve">SES/CGC/SUPECC-19837. </t>
  </si>
  <si>
    <t>Glosa da linha de UTI pediátrica TMO</t>
  </si>
  <si>
    <t>Total Geral</t>
  </si>
  <si>
    <t>Nota explicativa</t>
  </si>
  <si>
    <r>
      <rPr>
        <b/>
        <sz val="10"/>
        <color rgb="FF000000"/>
        <rFont val="Calibri"/>
        <charset val="1"/>
      </rPr>
      <t xml:space="preserve">Valor Estimado no Termo de Colaboração = Custeio (R$ 4.245.179,85) + Apostilamento (não se aplica) + Residência (não se aplica) + Servidor Cedido (não se aplica).
1. Valor Mensal Estimado no Termo de Colaboração - Custeio = Custeio (R$ 4.245.179,85) + Apostilamento (não se aplica) + Residência (não se aplica).
3. Valor informado pela área técnica – GEFIN (SEI nº 202500010016855)
</t>
    </r>
    <r>
      <rPr>
        <b/>
        <sz val="10"/>
        <rFont val="Calibri"/>
        <charset val="1"/>
      </rPr>
      <t xml:space="preserve">4. Valor Provisionado conforme Solicitação de Liquidação e Pagamento (maio/SEI nº 75383659; junho/SEI nº 75722058).  Valor aplicado com valor estimado - ajuste será realizado posteriormente, quando informado pela SES/CGC/SUPECC – 19837.  </t>
    </r>
    <r>
      <rPr>
        <b/>
        <sz val="10"/>
        <color rgb="FF000000"/>
        <rFont val="Calibri"/>
        <charset val="1"/>
      </rPr>
      <t>Glosa da linha de UTI pediátrica TMO. conforme apontamentos na Nota Técnica nº 18/2022 (SEI nº 000036293787), justificados pelo Despacho nº 390/2025 (SEI nº 75585789) e pelo Despacho nº 875/2025 (SEI nº 75748789). Confirmado por visita técnica realizada na instituição no dia 13 de junho de 2025 (SEI nº 75882792).</t>
    </r>
    <r>
      <rPr>
        <b/>
        <sz val="10"/>
        <rFont val="Calibri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
</t>
    </r>
    <r>
      <rPr>
        <b/>
        <sz val="10"/>
        <color rgb="FF000000"/>
        <rFont val="Calibri"/>
        <charset val="1"/>
      </rPr>
      <t xml:space="preserve">
9. Pagamentos de Despesas de Exercícios Anteriores – DEA:
</t>
    </r>
  </si>
  <si>
    <t>Conforme diretrizes descritas no Despacho 2688 (SEI Nº 65101374), Processo SEI Nº 202400010067105, o valor dos Servidores Cedidos, Auxílio Moradia, Bolsa de Residência médica e Gratificação de Servidores Estatutários serão apenas de caráter informativo pois são pagos diretamente pelo GGP da SES/GO. Segue: Não se aplica.</t>
  </si>
  <si>
    <t>2. Empenhos Anulados: Anulação nº 2025.2850.090.00001.001 (SEI nº : não disponível no processo SEI ), no valor de R$ 5.334.984,50, na data de 18/06/2025, conforme dados SiofiNet.</t>
  </si>
  <si>
    <t>Processo de Investimento 202200036015480</t>
  </si>
  <si>
    <t>8. Pagamentos (repasses – Restos a Pagar) : Não se aplica.</t>
  </si>
  <si>
    <t>9. Pagamentos de Despesas de Exercícios Anteriores – DEA: Não se aplica.</t>
  </si>
  <si>
    <t>Demonstrativo de investimento repassados no período de janeiro a março/2025</t>
  </si>
  <si>
    <t>Data de Pagto</t>
  </si>
  <si>
    <t>Dot.Emp.Op</t>
  </si>
  <si>
    <t>Grupo</t>
  </si>
  <si>
    <t>Fonte</t>
  </si>
  <si>
    <t>Natureza</t>
  </si>
  <si>
    <t>Observação</t>
  </si>
  <si>
    <t xml:space="preserve">Valor Pago </t>
  </si>
  <si>
    <t>2025.2850.093.00001.001</t>
  </si>
  <si>
    <t>4.4.50.51.06</t>
  </si>
  <si>
    <t>10ª Parcela – Obras</t>
  </si>
  <si>
    <t>2025.2850.093.00002.001</t>
  </si>
  <si>
    <t>11ª Parcela – Obras</t>
  </si>
  <si>
    <t>2025.2850.093.00002.002</t>
  </si>
  <si>
    <t>12ª Parcela – Obras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</si>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</sst>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&quot;R$&quot;* #,##0_-;\-&quot;R$&quot;* #,##0_-;_-&quot;R$&quot;* &quot;-&quot;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* #,##0.00_-;\-* #,##0.00_-;_-* &quot;-&quot;??_-;_-@_-"/>
    <numFmt numFmtId="180" formatCode="_-* #,##0.00_-;\-* #,##0.00_-;_-* \-??_-;_-@_-"/>
    <numFmt numFmtId="181" formatCode="dd/mm/yy"/>
    <numFmt numFmtId="182" formatCode="[$R$-416]\ #,##0.00;[Red]\-[$R$-416]\ #,##0.00"/>
    <numFmt numFmtId="183" formatCode="0.00_);[Red]\(0.00\)"/>
  </numFmts>
  <fonts count="33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sz val="9.75"/>
      <color rgb="FF000000"/>
      <name val="Calibri"/>
      <charset val="1"/>
    </font>
    <font>
      <sz val="14"/>
      <color rgb="FF000000"/>
      <name val="Times New Roman"/>
      <charset val="1"/>
    </font>
    <font>
      <sz val="9.8"/>
      <color rgb="FF000000"/>
      <name val="Calibri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</font>
    <font>
      <b/>
      <sz val="10"/>
      <name val="Calibri"/>
      <charset val="1"/>
    </font>
    <font>
      <sz val="9"/>
      <name val="Arial"/>
      <charset val="1"/>
    </font>
  </fonts>
  <fills count="3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  <fill>
      <patternFill patternType="solid">
        <fgColor rgb="FFCCCCCC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9" fillId="0" borderId="0" applyBorder="0" applyAlignment="0" applyProtection="0"/>
    <xf numFmtId="177" fontId="9" fillId="0" borderId="0" applyBorder="0" applyAlignment="0" applyProtection="0"/>
    <xf numFmtId="9" fontId="9" fillId="0" borderId="0" applyBorder="0" applyAlignment="0" applyProtection="0"/>
    <xf numFmtId="178" fontId="9" fillId="0" borderId="0" applyBorder="0" applyAlignment="0" applyProtection="0"/>
    <xf numFmtId="179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0" fillId="10" borderId="17" applyNumberFormat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180" fontId="0" fillId="0" borderId="0" applyBorder="0" applyProtection="0"/>
  </cellStyleXfs>
  <cellXfs count="76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1" xfId="0" applyBorder="1" applyAlignment="1" applyProtection="1"/>
    <xf numFmtId="0" fontId="1" fillId="0" borderId="0" xfId="0" applyFont="1" applyAlignment="1" applyProtection="1">
      <alignment horizontal="center" vertical="center"/>
    </xf>
    <xf numFmtId="0" fontId="0" fillId="2" borderId="0" xfId="0" applyFill="1"/>
    <xf numFmtId="0" fontId="2" fillId="3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/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4" fillId="3" borderId="3" xfId="0" applyFont="1" applyFill="1" applyBorder="1" applyAlignment="1" applyProtection="1">
      <alignment vertical="center" wrapText="1"/>
    </xf>
    <xf numFmtId="0" fontId="3" fillId="0" borderId="4" xfId="0" applyFont="1" applyBorder="1" applyAlignment="1" applyProtection="1">
      <alignment wrapText="1"/>
    </xf>
    <xf numFmtId="0" fontId="3" fillId="0" borderId="5" xfId="0" applyFont="1" applyBorder="1" applyAlignment="1" applyProtection="1">
      <alignment horizontal="right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4" fontId="3" fillId="0" borderId="11" xfId="0" applyNumberFormat="1" applyFont="1" applyBorder="1" applyAlignment="1" applyProtection="1"/>
    <xf numFmtId="4" fontId="6" fillId="0" borderId="11" xfId="0" applyNumberFormat="1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horizontal="center" vertical="center" wrapText="1"/>
    </xf>
    <xf numFmtId="180" fontId="3" fillId="0" borderId="11" xfId="0" applyNumberFormat="1" applyFont="1" applyBorder="1" applyAlignment="1" applyProtection="1">
      <alignment horizontal="center" vertical="center" wrapText="1"/>
    </xf>
    <xf numFmtId="180" fontId="3" fillId="0" borderId="11" xfId="0" applyNumberFormat="1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/>
    </xf>
    <xf numFmtId="49" fontId="3" fillId="0" borderId="11" xfId="0" applyNumberFormat="1" applyFont="1" applyBorder="1" applyAlignment="1" applyProtection="1">
      <alignment horizontal="center"/>
    </xf>
    <xf numFmtId="0" fontId="0" fillId="0" borderId="11" xfId="0" applyBorder="1" applyAlignment="1" applyProtection="1"/>
    <xf numFmtId="0" fontId="5" fillId="5" borderId="11" xfId="0" applyFont="1" applyFill="1" applyBorder="1" applyAlignment="1" applyProtection="1">
      <alignment horizontal="center" vertical="center" wrapText="1"/>
    </xf>
    <xf numFmtId="180" fontId="5" fillId="5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vertical="center" wrapText="1"/>
    </xf>
    <xf numFmtId="4" fontId="3" fillId="0" borderId="11" xfId="0" applyNumberFormat="1" applyFont="1" applyBorder="1" applyAlignment="1" applyProtection="1">
      <alignment horizontal="center" vertical="center" wrapText="1"/>
    </xf>
    <xf numFmtId="4" fontId="6" fillId="0" borderId="11" xfId="0" applyNumberFormat="1" applyFont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180" fontId="5" fillId="6" borderId="11" xfId="5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horizontal="left" wrapText="1"/>
    </xf>
    <xf numFmtId="0" fontId="5" fillId="0" borderId="11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1" fillId="3" borderId="0" xfId="0" applyFont="1" applyFill="1" applyBorder="1" applyAlignment="1" applyProtection="1">
      <alignment horizontal="center" wrapText="1"/>
    </xf>
    <xf numFmtId="0" fontId="1" fillId="4" borderId="0" xfId="0" applyFont="1" applyFill="1" applyAlignment="1" applyProtection="1">
      <alignment horizontal="center" wrapText="1"/>
    </xf>
    <xf numFmtId="0" fontId="1" fillId="4" borderId="0" xfId="0" applyFont="1" applyFill="1" applyBorder="1" applyAlignment="1" applyProtection="1">
      <alignment horizontal="center" wrapText="1"/>
    </xf>
    <xf numFmtId="181" fontId="3" fillId="0" borderId="11" xfId="0" applyNumberFormat="1" applyFont="1" applyBorder="1" applyAlignment="1" applyProtection="1">
      <alignment horizontal="center" vertical="center" wrapText="1"/>
    </xf>
    <xf numFmtId="3" fontId="3" fillId="0" borderId="11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17" fontId="6" fillId="0" borderId="11" xfId="0" applyNumberFormat="1" applyFont="1" applyBorder="1" applyAlignment="1" applyProtection="1">
      <alignment horizontal="center" vertical="center" wrapText="1"/>
    </xf>
    <xf numFmtId="4" fontId="3" fillId="0" borderId="11" xfId="0" applyNumberFormat="1" applyFont="1" applyBorder="1" applyAlignment="1" applyProtection="1">
      <alignment horizontal="center" wrapText="1"/>
    </xf>
    <xf numFmtId="4" fontId="3" fillId="0" borderId="11" xfId="0" applyNumberFormat="1" applyFont="1" applyBorder="1" applyAlignment="1" applyProtection="1">
      <alignment horizontal="right" wrapText="1"/>
    </xf>
    <xf numFmtId="17" fontId="3" fillId="0" borderId="11" xfId="0" applyNumberFormat="1" applyFont="1" applyBorder="1" applyAlignment="1" applyProtection="1">
      <alignment horizontal="center" vertical="center" wrapText="1"/>
    </xf>
    <xf numFmtId="4" fontId="3" fillId="0" borderId="11" xfId="0" applyNumberFormat="1" applyFont="1" applyBorder="1" applyAlignment="1" applyProtection="1">
      <alignment horizontal="right" vertical="center" wrapText="1"/>
    </xf>
    <xf numFmtId="180" fontId="8" fillId="0" borderId="11" xfId="0" applyNumberFormat="1" applyFont="1" applyBorder="1" applyAlignment="1" applyProtection="1">
      <alignment vertical="center" wrapText="1"/>
    </xf>
    <xf numFmtId="4" fontId="3" fillId="0" borderId="0" xfId="0" applyNumberFormat="1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182" fontId="3" fillId="0" borderId="1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82" fontId="5" fillId="7" borderId="11" xfId="0" applyNumberFormat="1" applyFont="1" applyFill="1" applyBorder="1" applyAlignment="1" applyProtection="1">
      <alignment wrapText="1"/>
    </xf>
    <xf numFmtId="183" fontId="3" fillId="0" borderId="11" xfId="0" applyNumberFormat="1" applyFont="1" applyBorder="1" applyAlignment="1" applyProtection="1">
      <alignment horizontal="right" wrapText="1"/>
    </xf>
    <xf numFmtId="183" fontId="3" fillId="0" borderId="11" xfId="0" applyNumberFormat="1" applyFont="1" applyBorder="1" applyAlignment="1" applyProtection="1">
      <alignment horizontal="right" vertical="center" wrapText="1"/>
    </xf>
    <xf numFmtId="0" fontId="0" fillId="0" borderId="0" xfId="0" applyBorder="1" applyAlignment="1" applyProtection="1"/>
    <xf numFmtId="180" fontId="5" fillId="0" borderId="0" xfId="0" applyNumberFormat="1" applyFont="1" applyBorder="1" applyAlignment="1" applyProtection="1">
      <alignment horizontal="center" vertical="center" wrapText="1"/>
    </xf>
    <xf numFmtId="180" fontId="3" fillId="0" borderId="0" xfId="0" applyNumberFormat="1" applyFont="1" applyAlignment="1" applyProtection="1">
      <alignment wrapText="1"/>
    </xf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5" xfId="49"/>
    <cellStyle name="Vírgula 4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27622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D9E2F3"/>
      <rgbColor rgb="00660066"/>
      <rgbColor rgb="00FF8080"/>
      <rgbColor rgb="000066CC"/>
      <rgbColor rgb="00D8D8D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FD095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AR63"/>
  <sheetViews>
    <sheetView tabSelected="1" workbookViewId="0">
      <selection activeCell="F58" sqref="F58"/>
    </sheetView>
  </sheetViews>
  <sheetFormatPr defaultColWidth="11.5714285714286" defaultRowHeight="15"/>
  <cols>
    <col min="1" max="1" width="20.5809523809524" style="2" customWidth="1"/>
    <col min="2" max="2" width="15.4285714285714" style="2" customWidth="1"/>
    <col min="3" max="3" width="24.6095238095238" style="2" customWidth="1"/>
    <col min="4" max="4" width="14" style="2" customWidth="1"/>
    <col min="5" max="5" width="13.4285714285714" style="2" customWidth="1"/>
    <col min="6" max="6" width="17" style="2" customWidth="1"/>
    <col min="7" max="7" width="15" style="2" customWidth="1"/>
    <col min="8" max="9" width="16.7142857142857" style="2" customWidth="1"/>
    <col min="11" max="11" width="16.5714285714286" style="2" customWidth="1"/>
    <col min="12" max="12" width="14.4571428571429" style="2" customWidth="1"/>
    <col min="13" max="13" width="14.7428571428571" style="2" customWidth="1"/>
    <col min="14" max="14" width="17.152380952381" style="2" customWidth="1"/>
    <col min="15" max="16" width="16.4285714285714" style="2" customWidth="1"/>
    <col min="17" max="17" width="28" style="2" customWidth="1"/>
    <col min="19" max="19" width="12.152380952381" style="2" customWidth="1"/>
    <col min="20" max="21" width="13" style="2" customWidth="1"/>
    <col min="22" max="22" width="14.4285714285714" style="2" customWidth="1"/>
  </cols>
  <sheetData>
    <row r="1" ht="26.25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ht="9.75" customHeight="1" spans="1:2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3"/>
      <c r="P2" s="13"/>
      <c r="Q2" s="13"/>
      <c r="R2" s="13"/>
      <c r="S2" s="13"/>
      <c r="T2" s="13"/>
      <c r="U2" s="13"/>
      <c r="V2" s="13"/>
    </row>
    <row r="3" spans="1:2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ht="14.9" customHeight="1" spans="1:2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3"/>
      <c r="P4" s="13"/>
      <c r="Q4" s="13"/>
      <c r="R4" s="13"/>
      <c r="S4" s="13"/>
      <c r="T4" s="13"/>
      <c r="U4" s="13"/>
      <c r="V4" s="13"/>
    </row>
    <row r="5" spans="1:22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3"/>
      <c r="P6" s="13"/>
      <c r="Q6" s="13"/>
      <c r="R6" s="13"/>
      <c r="S6" s="13"/>
      <c r="T6" s="13"/>
      <c r="U6" s="13"/>
      <c r="V6" s="13"/>
    </row>
    <row r="7" ht="11.9" customHeight="1" spans="1:2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3"/>
      <c r="P7" s="13"/>
      <c r="Q7" s="13"/>
      <c r="R7" s="13"/>
      <c r="S7" s="13"/>
      <c r="T7" s="13"/>
      <c r="U7" s="13"/>
      <c r="V7" s="13"/>
    </row>
    <row r="8" spans="1:22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ht="16.4" customHeight="1" spans="1:22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3"/>
      <c r="P9" s="13"/>
      <c r="Q9" s="13"/>
      <c r="R9" s="13"/>
      <c r="S9" s="13"/>
      <c r="T9" s="13"/>
      <c r="U9" s="13"/>
      <c r="V9" s="13"/>
    </row>
    <row r="10" ht="14.15" customHeight="1" spans="1:2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3"/>
      <c r="P10" s="13"/>
      <c r="Q10" s="13"/>
      <c r="R10" s="13"/>
      <c r="S10" s="13"/>
      <c r="T10" s="13"/>
      <c r="U10" s="13"/>
      <c r="V10" s="13"/>
    </row>
    <row r="11" spans="1:22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ht="15.65" customHeight="1" spans="1:22">
      <c r="A12" s="10" t="s">
        <v>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ht="13.4" customHeight="1" spans="1:22">
      <c r="A13" s="12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13"/>
      <c r="T13" s="13"/>
      <c r="U13" s="13"/>
      <c r="V13" s="13"/>
    </row>
    <row r="14" ht="18.65" customHeight="1" spans="1:22">
      <c r="A14" s="15" t="s"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ht="40.5" customHeight="1" spans="1:22">
      <c r="A15" s="1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ht="15.65" customHeight="1" spans="1:2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ht="18.75" customHeight="1" spans="1:22">
      <c r="A17" s="15" t="s">
        <v>10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ht="12.75" customHeight="1" spans="1:2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ht="12.75" customHeight="1" spans="1:22">
      <c r="A19" s="18" t="s">
        <v>11</v>
      </c>
      <c r="B19" s="19"/>
      <c r="C19" s="20" t="s">
        <v>12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ht="102.75" customHeight="1" spans="1:22">
      <c r="A20" s="18"/>
      <c r="B20" s="21" t="s">
        <v>13</v>
      </c>
      <c r="C20" s="22" t="s">
        <v>14</v>
      </c>
      <c r="D20" s="22" t="s">
        <v>15</v>
      </c>
      <c r="E20" s="22"/>
      <c r="F20" s="22"/>
      <c r="G20" s="22" t="s">
        <v>16</v>
      </c>
      <c r="H20" s="22"/>
      <c r="I20" s="22"/>
      <c r="J20" s="58" t="s">
        <v>17</v>
      </c>
      <c r="K20" s="22" t="s">
        <v>18</v>
      </c>
      <c r="L20" s="22"/>
      <c r="M20" s="22"/>
      <c r="N20" s="22"/>
      <c r="O20" s="22" t="s">
        <v>19</v>
      </c>
      <c r="P20" s="22"/>
      <c r="Q20" s="58" t="s">
        <v>20</v>
      </c>
      <c r="R20" s="22" t="s">
        <v>21</v>
      </c>
      <c r="S20" s="22"/>
      <c r="T20" s="22" t="s">
        <v>22</v>
      </c>
      <c r="U20" s="22"/>
      <c r="V20" s="22" t="s">
        <v>23</v>
      </c>
    </row>
    <row r="21" ht="58.5" customHeight="1" spans="1:22">
      <c r="A21" s="18"/>
      <c r="B21" s="21"/>
      <c r="C21" s="22"/>
      <c r="D21" s="23" t="s">
        <v>24</v>
      </c>
      <c r="E21" s="23" t="s">
        <v>25</v>
      </c>
      <c r="F21" s="23" t="s">
        <v>26</v>
      </c>
      <c r="G21" s="23" t="s">
        <v>24</v>
      </c>
      <c r="H21" s="23" t="s">
        <v>25</v>
      </c>
      <c r="I21" s="23" t="s">
        <v>26</v>
      </c>
      <c r="J21" s="23" t="s">
        <v>24</v>
      </c>
      <c r="K21" s="23" t="s">
        <v>27</v>
      </c>
      <c r="L21" s="23" t="s">
        <v>24</v>
      </c>
      <c r="M21" s="23" t="s">
        <v>25</v>
      </c>
      <c r="N21" s="23" t="s">
        <v>26</v>
      </c>
      <c r="O21" s="23" t="s">
        <v>24</v>
      </c>
      <c r="P21" s="23" t="s">
        <v>25</v>
      </c>
      <c r="Q21" s="23"/>
      <c r="R21" s="23" t="s">
        <v>24</v>
      </c>
      <c r="S21" s="23" t="s">
        <v>25</v>
      </c>
      <c r="T21" s="23" t="s">
        <v>24</v>
      </c>
      <c r="U21" s="23" t="s">
        <v>28</v>
      </c>
      <c r="V21" s="22"/>
    </row>
    <row r="22" ht="18.75" spans="1:22">
      <c r="A22" s="24" t="s">
        <v>29</v>
      </c>
      <c r="B22" s="25">
        <v>3249437.69</v>
      </c>
      <c r="C22" s="25">
        <v>3249437.69</v>
      </c>
      <c r="D22" s="26"/>
      <c r="E22" s="27"/>
      <c r="F22" s="27"/>
      <c r="G22" s="26"/>
      <c r="H22" s="28"/>
      <c r="I22" s="28"/>
      <c r="J22" s="42"/>
      <c r="K22" s="59">
        <v>45658</v>
      </c>
      <c r="L22" s="42"/>
      <c r="M22" s="60"/>
      <c r="N22" s="61"/>
      <c r="O22" s="61"/>
      <c r="P22" s="61"/>
      <c r="Q22" s="61"/>
      <c r="R22" s="41"/>
      <c r="S22" s="63"/>
      <c r="T22" s="63"/>
      <c r="U22" s="61"/>
      <c r="V22" s="71">
        <v>0</v>
      </c>
    </row>
    <row r="23" s="1" customFormat="1" spans="1:22">
      <c r="A23" s="24" t="s">
        <v>30</v>
      </c>
      <c r="B23" s="25">
        <v>3249437.69</v>
      </c>
      <c r="C23" s="25">
        <v>3249437.69</v>
      </c>
      <c r="D23" s="26">
        <v>30707759.74</v>
      </c>
      <c r="E23" s="28"/>
      <c r="F23" s="28"/>
      <c r="G23" s="29"/>
      <c r="H23" s="28"/>
      <c r="I23" s="28"/>
      <c r="J23" s="29"/>
      <c r="K23" s="59">
        <v>45689</v>
      </c>
      <c r="L23" s="60"/>
      <c r="M23" s="60"/>
      <c r="N23" s="60"/>
      <c r="O23" s="60"/>
      <c r="P23" s="60"/>
      <c r="Q23" s="60"/>
      <c r="R23" s="41"/>
      <c r="S23" s="41"/>
      <c r="T23" s="41"/>
      <c r="U23" s="60"/>
      <c r="V23" s="71">
        <v>0</v>
      </c>
    </row>
    <row r="24" s="2" customFormat="1" spans="1:22">
      <c r="A24" s="24" t="s">
        <v>31</v>
      </c>
      <c r="B24" s="25">
        <v>3249437.69</v>
      </c>
      <c r="C24" s="25">
        <v>3249437.69</v>
      </c>
      <c r="D24" s="29">
        <v>9258924.72</v>
      </c>
      <c r="E24" s="28">
        <v>33127216.79</v>
      </c>
      <c r="F24" s="28"/>
      <c r="G24" s="29"/>
      <c r="H24" s="28">
        <v>5000000</v>
      </c>
      <c r="I24" s="28"/>
      <c r="J24" s="29"/>
      <c r="K24" s="62">
        <v>45717</v>
      </c>
      <c r="L24" s="41"/>
      <c r="M24" s="60"/>
      <c r="N24" s="61"/>
      <c r="O24" s="61"/>
      <c r="P24" s="61"/>
      <c r="Q24" s="61"/>
      <c r="R24" s="63"/>
      <c r="S24" s="63"/>
      <c r="T24" s="63"/>
      <c r="U24" s="61"/>
      <c r="V24" s="72">
        <v>0</v>
      </c>
    </row>
    <row r="25" s="3" customFormat="1" spans="1:44">
      <c r="A25" s="30" t="s">
        <v>32</v>
      </c>
      <c r="B25" s="25">
        <v>4245179.85</v>
      </c>
      <c r="C25" s="25">
        <v>4245179.85</v>
      </c>
      <c r="D25" s="29"/>
      <c r="E25" s="28"/>
      <c r="F25" s="28"/>
      <c r="G25" s="29">
        <v>2609453.5</v>
      </c>
      <c r="H25" s="28">
        <v>5200239.3</v>
      </c>
      <c r="I25" s="28">
        <v>45000</v>
      </c>
      <c r="J25" s="29"/>
      <c r="K25" s="62">
        <v>45748</v>
      </c>
      <c r="L25" s="41">
        <v>2609453.5</v>
      </c>
      <c r="M25" s="41">
        <v>5000000</v>
      </c>
      <c r="N25" s="63">
        <v>45000</v>
      </c>
      <c r="O25" s="61"/>
      <c r="P25" s="61"/>
      <c r="Q25" s="61"/>
      <c r="R25" s="63"/>
      <c r="S25" s="63"/>
      <c r="T25" s="63"/>
      <c r="U25" s="61"/>
      <c r="V25" s="63">
        <f>SUM(L25:N25)</f>
        <v>7654453.5</v>
      </c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</row>
    <row r="26" s="3" customFormat="1" spans="1:44">
      <c r="A26" s="31" t="s">
        <v>33</v>
      </c>
      <c r="B26" s="25">
        <v>4245179.85</v>
      </c>
      <c r="C26" s="25">
        <v>4245179.85</v>
      </c>
      <c r="D26" s="29"/>
      <c r="E26" s="28"/>
      <c r="F26" s="28"/>
      <c r="G26" s="29"/>
      <c r="H26" s="32"/>
      <c r="I26" s="28"/>
      <c r="J26" s="29">
        <v>49532.95</v>
      </c>
      <c r="K26" s="62">
        <v>45778</v>
      </c>
      <c r="L26" s="41"/>
      <c r="M26" s="41">
        <v>5200239.3</v>
      </c>
      <c r="N26" s="63"/>
      <c r="O26" s="61"/>
      <c r="P26" s="61"/>
      <c r="Q26" s="61"/>
      <c r="R26" s="63"/>
      <c r="S26" s="63"/>
      <c r="T26" s="63"/>
      <c r="U26" s="61"/>
      <c r="V26" s="63">
        <f>SUM(L26:N26)</f>
        <v>5200239.3</v>
      </c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</row>
    <row r="27" s="3" customFormat="1" spans="1:44">
      <c r="A27" s="31" t="s">
        <v>34</v>
      </c>
      <c r="B27" s="25">
        <v>4245179.85</v>
      </c>
      <c r="C27" s="25">
        <v>4245179.85</v>
      </c>
      <c r="D27" s="29"/>
      <c r="E27" s="28"/>
      <c r="F27" s="28"/>
      <c r="G27" s="29">
        <v>9947771.82</v>
      </c>
      <c r="H27" s="28">
        <v>4000000</v>
      </c>
      <c r="I27" s="28"/>
      <c r="J27" s="64">
        <v>234179.7</v>
      </c>
      <c r="K27" s="62">
        <v>45778</v>
      </c>
      <c r="L27" s="41">
        <v>2064021.41</v>
      </c>
      <c r="M27" s="41"/>
      <c r="N27" s="63"/>
      <c r="O27" s="61"/>
      <c r="P27" s="61"/>
      <c r="Q27" s="61"/>
      <c r="R27" s="63"/>
      <c r="S27" s="63"/>
      <c r="T27" s="63"/>
      <c r="U27" s="61"/>
      <c r="V27" s="63">
        <f>SUM(L27:N27)</f>
        <v>2064021.41</v>
      </c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</row>
    <row r="28" s="4" customFormat="1" spans="1:44">
      <c r="A28" s="31" t="s">
        <v>34</v>
      </c>
      <c r="B28" s="25"/>
      <c r="C28" s="25"/>
      <c r="D28" s="29"/>
      <c r="E28" s="28"/>
      <c r="F28" s="28"/>
      <c r="G28" s="29"/>
      <c r="H28" s="32"/>
      <c r="I28" s="28"/>
      <c r="J28" s="29"/>
      <c r="K28" s="62">
        <v>45809</v>
      </c>
      <c r="L28" s="41">
        <v>4011000.15</v>
      </c>
      <c r="M28" s="41">
        <v>4000000</v>
      </c>
      <c r="N28" s="63"/>
      <c r="O28" s="61"/>
      <c r="P28" s="61"/>
      <c r="Q28" s="61"/>
      <c r="R28" s="63"/>
      <c r="S28" s="63"/>
      <c r="T28" s="63"/>
      <c r="U28" s="61"/>
      <c r="V28" s="63">
        <f>SUM(L28:N28)</f>
        <v>8011000.15</v>
      </c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</row>
    <row r="29" s="5" customFormat="1" spans="1:44">
      <c r="A29" s="33" t="s">
        <v>35</v>
      </c>
      <c r="B29" s="34">
        <f>B22+B23+B24+B25+B26+B27</f>
        <v>22483852.62</v>
      </c>
      <c r="C29" s="34">
        <f>SUM(C22:C28)</f>
        <v>22483852.62</v>
      </c>
      <c r="D29" s="34">
        <f>SUM(D23:D25)</f>
        <v>39966684.46</v>
      </c>
      <c r="E29" s="34">
        <v>33127216.79</v>
      </c>
      <c r="F29" s="34"/>
      <c r="G29" s="34">
        <f>G25+G27</f>
        <v>12557225.32</v>
      </c>
      <c r="H29" s="34">
        <f>H24+H25+H27</f>
        <v>14200239.3</v>
      </c>
      <c r="I29" s="34">
        <v>45000</v>
      </c>
      <c r="J29" s="34">
        <f>SUM(J26:J27)</f>
        <v>283712.65</v>
      </c>
      <c r="K29" s="34"/>
      <c r="L29" s="34">
        <f>SUM(L25:L28)</f>
        <v>8684475.06</v>
      </c>
      <c r="M29" s="34">
        <f>SUM(M25:M28)</f>
        <v>14200239.3</v>
      </c>
      <c r="N29" s="34">
        <v>45000</v>
      </c>
      <c r="O29" s="34"/>
      <c r="P29" s="34"/>
      <c r="Q29" s="34"/>
      <c r="R29" s="34"/>
      <c r="S29" s="34"/>
      <c r="T29" s="34"/>
      <c r="U29" s="34"/>
      <c r="V29" s="34">
        <f>SUM(V22:V28)</f>
        <v>22929714.36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22">
      <c r="A30" s="35"/>
      <c r="B30" s="35"/>
      <c r="C30" s="36"/>
      <c r="D30" s="35"/>
      <c r="E30" s="35"/>
      <c r="F30" s="35"/>
      <c r="G30" s="35"/>
      <c r="H30" s="35"/>
      <c r="I30" s="35"/>
      <c r="J30" s="35"/>
      <c r="K30" s="35"/>
      <c r="L30" s="65"/>
      <c r="M30" s="35"/>
      <c r="N30" s="35"/>
      <c r="O30" s="35"/>
      <c r="P30" s="35"/>
      <c r="Q30" s="35"/>
      <c r="R30" s="35"/>
      <c r="S30" s="35"/>
      <c r="T30" s="35"/>
      <c r="U30" s="35"/>
      <c r="V30" s="74"/>
    </row>
    <row r="31" ht="46.5" customHeight="1" spans="1:23">
      <c r="A31" s="37" t="s">
        <v>36</v>
      </c>
      <c r="B31" s="37"/>
      <c r="C31" s="37"/>
      <c r="D31" s="37"/>
      <c r="E31" s="37"/>
      <c r="F31" s="35"/>
      <c r="G31" s="35"/>
      <c r="H31" s="38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5"/>
      <c r="W31" s="35"/>
    </row>
    <row r="32" ht="12.75" customHeight="1" spans="1:22">
      <c r="A32" s="39" t="s">
        <v>37</v>
      </c>
      <c r="B32" s="39"/>
      <c r="C32" s="39"/>
      <c r="D32" s="39"/>
      <c r="E32" s="39"/>
      <c r="F32" s="35"/>
      <c r="G32" s="35"/>
      <c r="H32" s="38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ht="36" customHeight="1" spans="1:22">
      <c r="A33" s="40" t="s">
        <v>38</v>
      </c>
      <c r="B33" s="40"/>
      <c r="C33" s="40"/>
      <c r="D33" s="40"/>
      <c r="E33" s="40"/>
      <c r="F33" s="35"/>
      <c r="G33" s="35"/>
      <c r="H33" s="35"/>
      <c r="I33" s="35"/>
      <c r="J33" s="35"/>
      <c r="K33" s="38"/>
      <c r="L33" s="38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ht="12.75" customHeight="1" spans="1:22">
      <c r="A34" s="40" t="s">
        <v>39</v>
      </c>
      <c r="B34" s="40"/>
      <c r="C34" s="40"/>
      <c r="D34" s="40"/>
      <c r="E34" s="40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ht="12.75" customHeight="1" spans="1:22">
      <c r="A35" s="40" t="s">
        <v>40</v>
      </c>
      <c r="B35" s="40"/>
      <c r="C35" s="40"/>
      <c r="D35" s="40"/>
      <c r="E35" s="40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ht="12.75" customHeight="1" spans="1:22">
      <c r="A36" s="40" t="s">
        <v>41</v>
      </c>
      <c r="B36" s="40"/>
      <c r="C36" s="40"/>
      <c r="D36" s="40"/>
      <c r="E36" s="40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ht="12.75" customHeight="1" spans="1:22">
      <c r="A37" s="40" t="s">
        <v>42</v>
      </c>
      <c r="B37" s="40"/>
      <c r="C37" s="40"/>
      <c r="D37" s="40"/>
      <c r="E37" s="40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>
      <c r="A38" s="35"/>
      <c r="B38" s="35"/>
      <c r="C38" s="3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ht="12.75" customHeight="1" spans="1:22">
      <c r="A39" s="37" t="s">
        <v>43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ht="52.5" customHeight="1" spans="1:22">
      <c r="A40" s="39" t="s">
        <v>37</v>
      </c>
      <c r="B40" s="39"/>
      <c r="C40" s="39"/>
      <c r="D40" s="39"/>
      <c r="E40" s="39"/>
      <c r="F40" s="39" t="s">
        <v>44</v>
      </c>
      <c r="G40" s="39" t="s">
        <v>45</v>
      </c>
      <c r="H40" s="39" t="s">
        <v>46</v>
      </c>
      <c r="I40" s="39" t="s">
        <v>47</v>
      </c>
      <c r="J40" s="39" t="s">
        <v>48</v>
      </c>
      <c r="K40" s="39" t="s">
        <v>49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ht="39.75" customHeight="1" spans="1:22">
      <c r="A41" s="40" t="s">
        <v>50</v>
      </c>
      <c r="B41" s="40"/>
      <c r="C41" s="40"/>
      <c r="D41" s="40"/>
      <c r="E41" s="40"/>
      <c r="F41" s="41">
        <v>49532.95</v>
      </c>
      <c r="G41" s="24" t="s">
        <v>51</v>
      </c>
      <c r="H41" s="24">
        <v>202200010069828</v>
      </c>
      <c r="I41" s="62">
        <v>45778</v>
      </c>
      <c r="J41" s="62">
        <v>45778</v>
      </c>
      <c r="K41" s="24" t="s">
        <v>52</v>
      </c>
      <c r="L41" s="66"/>
      <c r="M41" s="35"/>
      <c r="N41" s="35"/>
      <c r="O41" s="35"/>
      <c r="P41" s="67"/>
      <c r="Q41" s="35"/>
      <c r="R41" s="35"/>
      <c r="S41" s="35"/>
      <c r="T41" s="35"/>
      <c r="U41" s="35"/>
      <c r="V41" s="35"/>
    </row>
    <row r="42" ht="39.75" customHeight="1" spans="1:22">
      <c r="A42" s="40" t="s">
        <v>50</v>
      </c>
      <c r="B42" s="40"/>
      <c r="C42" s="40"/>
      <c r="D42" s="40"/>
      <c r="E42" s="40"/>
      <c r="F42" s="42">
        <v>60000</v>
      </c>
      <c r="G42" s="24" t="s">
        <v>51</v>
      </c>
      <c r="H42" s="24">
        <v>202200010069828</v>
      </c>
      <c r="I42" s="62">
        <v>45809</v>
      </c>
      <c r="J42" s="62">
        <v>45809</v>
      </c>
      <c r="K42" s="24" t="s">
        <v>52</v>
      </c>
      <c r="L42" s="66"/>
      <c r="M42" s="35"/>
      <c r="N42" s="35"/>
      <c r="O42" s="35"/>
      <c r="P42" s="67"/>
      <c r="Q42" s="35"/>
      <c r="R42" s="35"/>
      <c r="S42" s="35"/>
      <c r="T42" s="35"/>
      <c r="U42" s="35"/>
      <c r="V42" s="35"/>
    </row>
    <row r="43" ht="39.75" customHeight="1" spans="1:22">
      <c r="A43" s="40" t="s">
        <v>53</v>
      </c>
      <c r="B43" s="40"/>
      <c r="C43" s="40"/>
      <c r="D43" s="40"/>
      <c r="E43" s="40"/>
      <c r="F43" s="42">
        <v>174179.7</v>
      </c>
      <c r="G43" s="24" t="s">
        <v>51</v>
      </c>
      <c r="H43" s="24">
        <v>202200010069828</v>
      </c>
      <c r="I43" s="62">
        <v>45809</v>
      </c>
      <c r="J43" s="62">
        <v>45809</v>
      </c>
      <c r="K43" s="24" t="s">
        <v>52</v>
      </c>
      <c r="L43" s="66"/>
      <c r="M43" s="35"/>
      <c r="N43" s="35"/>
      <c r="O43" s="35"/>
      <c r="P43" s="67"/>
      <c r="Q43" s="35"/>
      <c r="R43" s="35"/>
      <c r="S43" s="35"/>
      <c r="T43" s="35"/>
      <c r="U43" s="35"/>
      <c r="V43" s="35"/>
    </row>
    <row r="44" ht="17.25" customHeight="1" spans="1:22">
      <c r="A44" s="43" t="s">
        <v>54</v>
      </c>
      <c r="B44" s="43"/>
      <c r="C44" s="43"/>
      <c r="D44" s="43"/>
      <c r="E44" s="43"/>
      <c r="F44" s="44">
        <f>SUM(F41:F43)</f>
        <v>283712.65</v>
      </c>
      <c r="G44" s="44"/>
      <c r="H44" s="44"/>
      <c r="I44" s="44"/>
      <c r="J44" s="44"/>
      <c r="K44" s="44"/>
      <c r="L44" s="35"/>
      <c r="M44" s="35"/>
      <c r="N44" s="35"/>
      <c r="O44" s="35"/>
      <c r="P44" s="67"/>
      <c r="Q44" s="35"/>
      <c r="R44" s="35"/>
      <c r="S44" s="35"/>
      <c r="T44" s="35"/>
      <c r="U44" s="35"/>
      <c r="V44" s="35"/>
    </row>
    <row r="45" ht="16.5" customHeight="1" spans="1:2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5"/>
      <c r="Q45" s="35"/>
      <c r="R45" s="35"/>
      <c r="S45" s="35"/>
      <c r="T45" s="35"/>
      <c r="U45" s="35"/>
      <c r="V45" s="35"/>
    </row>
    <row r="46" customHeight="1" spans="1:22">
      <c r="A46" s="45" t="s">
        <v>55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35"/>
      <c r="O46" s="35"/>
      <c r="P46" s="35"/>
      <c r="Q46" s="35"/>
      <c r="R46" s="35"/>
      <c r="S46" s="35"/>
      <c r="T46" s="35"/>
      <c r="U46" s="35"/>
      <c r="V46" s="35"/>
    </row>
    <row r="47" ht="150" customHeight="1" spans="1:22">
      <c r="A47" s="46" t="s">
        <v>56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35"/>
      <c r="O47" s="35"/>
      <c r="P47" s="35"/>
      <c r="Q47" s="35"/>
      <c r="R47" s="35"/>
      <c r="S47" s="35"/>
      <c r="T47" s="35"/>
      <c r="U47" s="35"/>
      <c r="V47" s="35"/>
    </row>
    <row r="48" ht="77.6" customHeight="1" spans="1:22">
      <c r="A48" s="46" t="s">
        <v>57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35"/>
      <c r="O48" s="35"/>
      <c r="P48" s="35"/>
      <c r="Q48" s="35"/>
      <c r="R48" s="35"/>
      <c r="S48" s="35"/>
      <c r="T48" s="35"/>
      <c r="U48" s="35"/>
      <c r="V48" s="35"/>
    </row>
    <row r="49" ht="50.7" customHeight="1" spans="1:22">
      <c r="A49" s="46" t="s">
        <v>58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35"/>
      <c r="O49" s="35"/>
      <c r="P49" s="35"/>
      <c r="Q49" s="35"/>
      <c r="R49" s="35"/>
      <c r="S49" s="35"/>
      <c r="T49" s="35"/>
      <c r="U49" s="35"/>
      <c r="V49" s="35"/>
    </row>
    <row r="50" ht="52.2" customHeight="1" spans="1:22">
      <c r="A50" s="46" t="s">
        <v>59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35"/>
      <c r="O50" s="35"/>
      <c r="P50" s="35"/>
      <c r="Q50" s="35"/>
      <c r="R50" s="35"/>
      <c r="S50" s="35"/>
      <c r="T50" s="35"/>
      <c r="U50" s="35"/>
      <c r="V50" s="35"/>
    </row>
    <row r="51" ht="46.25" customHeight="1" spans="1:22">
      <c r="A51" s="46" t="s">
        <v>60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35"/>
      <c r="O51" s="35"/>
      <c r="P51" s="35"/>
      <c r="Q51" s="35"/>
      <c r="R51" s="35"/>
      <c r="S51" s="35"/>
      <c r="T51" s="35"/>
      <c r="U51" s="35"/>
      <c r="V51" s="35"/>
    </row>
    <row r="52" ht="46.25" customHeight="1" spans="1:22">
      <c r="A52" s="46" t="s">
        <v>61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35"/>
      <c r="O52" s="35"/>
      <c r="P52" s="35"/>
      <c r="Q52" s="35"/>
      <c r="R52" s="35"/>
      <c r="S52" s="35"/>
      <c r="T52" s="35"/>
      <c r="U52" s="35"/>
      <c r="V52" s="35"/>
    </row>
    <row r="53" spans="1:22">
      <c r="A53" s="47"/>
      <c r="B53" s="48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ht="48" customHeight="1" spans="1:22">
      <c r="A54" s="49" t="s">
        <v>62</v>
      </c>
      <c r="B54" s="49"/>
      <c r="C54" s="49"/>
      <c r="D54" s="49"/>
      <c r="E54" s="49"/>
      <c r="F54" s="49"/>
      <c r="G54" s="49"/>
      <c r="H54" s="49"/>
      <c r="I54" s="49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customHeight="1" spans="1:22">
      <c r="A55" s="50" t="s">
        <v>46</v>
      </c>
      <c r="B55" s="50" t="s">
        <v>63</v>
      </c>
      <c r="C55" s="50" t="s">
        <v>64</v>
      </c>
      <c r="D55" s="50" t="s">
        <v>65</v>
      </c>
      <c r="E55" s="50" t="s">
        <v>66</v>
      </c>
      <c r="F55" s="50" t="s">
        <v>67</v>
      </c>
      <c r="G55" s="51" t="s">
        <v>68</v>
      </c>
      <c r="H55" s="51"/>
      <c r="I55" s="50" t="s">
        <v>69</v>
      </c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ht="75.35" customHeight="1" spans="1:22">
      <c r="A56" s="24">
        <v>202200036015480</v>
      </c>
      <c r="B56" s="52">
        <v>45749</v>
      </c>
      <c r="C56" s="53" t="s">
        <v>70</v>
      </c>
      <c r="D56" s="24">
        <v>4</v>
      </c>
      <c r="E56" s="24">
        <v>15000100</v>
      </c>
      <c r="F56" s="24" t="s">
        <v>71</v>
      </c>
      <c r="G56" s="24" t="s">
        <v>72</v>
      </c>
      <c r="H56" s="24"/>
      <c r="I56" s="68">
        <v>5000000</v>
      </c>
      <c r="J56" s="69"/>
      <c r="K56" s="69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ht="58.2" customHeight="1" spans="1:22">
      <c r="A57" s="24">
        <v>202200036015480</v>
      </c>
      <c r="B57" s="52">
        <v>45782</v>
      </c>
      <c r="C57" s="24" t="s">
        <v>73</v>
      </c>
      <c r="D57" s="54">
        <v>4</v>
      </c>
      <c r="E57" s="24">
        <v>15000100</v>
      </c>
      <c r="F57" s="24" t="s">
        <v>71</v>
      </c>
      <c r="G57" s="24" t="s">
        <v>74</v>
      </c>
      <c r="H57" s="24"/>
      <c r="I57" s="68">
        <v>5200239.3</v>
      </c>
      <c r="J57" s="69"/>
      <c r="K57" s="69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ht="58.2" customHeight="1" spans="1:22">
      <c r="A58" s="24">
        <v>202200036015480</v>
      </c>
      <c r="B58" s="52">
        <v>45814</v>
      </c>
      <c r="C58" s="55" t="s">
        <v>75</v>
      </c>
      <c r="D58" s="54">
        <v>4</v>
      </c>
      <c r="E58" s="24">
        <v>15000100</v>
      </c>
      <c r="F58" s="55" t="s">
        <v>71</v>
      </c>
      <c r="G58" s="24" t="s">
        <v>76</v>
      </c>
      <c r="H58" s="24"/>
      <c r="I58" s="68">
        <v>4000000</v>
      </c>
      <c r="J58" s="69"/>
      <c r="K58" s="69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ht="13.8" customHeight="1" spans="1:22">
      <c r="A59" s="56" t="s">
        <v>54</v>
      </c>
      <c r="B59" s="56"/>
      <c r="C59" s="56"/>
      <c r="D59" s="56"/>
      <c r="E59" s="56"/>
      <c r="F59" s="56"/>
      <c r="G59" s="56"/>
      <c r="H59" s="56"/>
      <c r="I59" s="70">
        <f>SUM(I56:I58)</f>
        <v>14200239.3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>
      <c r="A60" s="57" t="s">
        <v>77</v>
      </c>
      <c r="B60" s="57"/>
      <c r="C60" s="57"/>
      <c r="D60" s="57"/>
      <c r="E60" s="57"/>
      <c r="F60" s="57"/>
      <c r="G60" s="57"/>
      <c r="H60" s="57"/>
      <c r="I60" s="57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ht="13.5" customHeight="1" spans="1:22">
      <c r="A61" s="57"/>
      <c r="B61" s="57"/>
      <c r="C61" s="57"/>
      <c r="D61" s="57"/>
      <c r="E61" s="57"/>
      <c r="F61" s="57"/>
      <c r="G61" s="57"/>
      <c r="H61" s="57"/>
      <c r="I61" s="57"/>
      <c r="L61" s="69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ht="36" customHeight="1" spans="12:22">
      <c r="L62" s="69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2:22"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</sheetData>
  <mergeCells count="53">
    <mergeCell ref="A1:V1"/>
    <mergeCell ref="A3:V3"/>
    <mergeCell ref="A5:V5"/>
    <mergeCell ref="A6:N6"/>
    <mergeCell ref="A7:N7"/>
    <mergeCell ref="A8:V8"/>
    <mergeCell ref="A9:N9"/>
    <mergeCell ref="A10:N10"/>
    <mergeCell ref="A12:V12"/>
    <mergeCell ref="A14:V14"/>
    <mergeCell ref="A15:V15"/>
    <mergeCell ref="A16:O16"/>
    <mergeCell ref="A17:V17"/>
    <mergeCell ref="A18:V18"/>
    <mergeCell ref="C19:V19"/>
    <mergeCell ref="D20:F20"/>
    <mergeCell ref="G20:I20"/>
    <mergeCell ref="K20:N20"/>
    <mergeCell ref="O20:P20"/>
    <mergeCell ref="R20:S20"/>
    <mergeCell ref="T20:U20"/>
    <mergeCell ref="A31:E31"/>
    <mergeCell ref="A32:E32"/>
    <mergeCell ref="A33:E33"/>
    <mergeCell ref="A34:E34"/>
    <mergeCell ref="A35:E35"/>
    <mergeCell ref="A36:E36"/>
    <mergeCell ref="A37:E37"/>
    <mergeCell ref="A39:K39"/>
    <mergeCell ref="A40:E40"/>
    <mergeCell ref="A41:E41"/>
    <mergeCell ref="A42:E42"/>
    <mergeCell ref="A43:E43"/>
    <mergeCell ref="A44:E44"/>
    <mergeCell ref="F44:K44"/>
    <mergeCell ref="A45:O45"/>
    <mergeCell ref="A46:M46"/>
    <mergeCell ref="A47:M47"/>
    <mergeCell ref="A48:M48"/>
    <mergeCell ref="A49:M49"/>
    <mergeCell ref="A50:M50"/>
    <mergeCell ref="A51:M51"/>
    <mergeCell ref="A52:M52"/>
    <mergeCell ref="A54:I54"/>
    <mergeCell ref="G55:H55"/>
    <mergeCell ref="G56:H56"/>
    <mergeCell ref="G57:H57"/>
    <mergeCell ref="G58:H58"/>
    <mergeCell ref="A59:H59"/>
    <mergeCell ref="A19:A21"/>
    <mergeCell ref="C20:C21"/>
    <mergeCell ref="V20:V21"/>
    <mergeCell ref="A60:I61"/>
  </mergeCells>
  <pageMargins left="0.7875" right="0.7875" top="1.05277777777778" bottom="1.05277777777778" header="0.7875" footer="0.7875"/>
  <pageSetup paperSize="9" orientation="landscape" horizontalDpi="300" verticalDpi="300"/>
  <headerFooter>
    <oddHeader>&amp;C&amp;"Times New Roman,Normal"&amp;12&amp;Kffffff&amp;A</oddHeader>
    <oddFooter>&amp;C&amp;"Times New Roman,Normal"&amp;12&amp;KffffffPágina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LibreOffice/7.6.3.2$Windows_X86_64 LibreOffice_project/29d686fea9f6705b262d369fede658f824154cc0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CORA -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 Nogueira de Souza</dc:creator>
  <cp:lastModifiedBy>fabianarossi</cp:lastModifiedBy>
  <cp:revision>64</cp:revision>
  <dcterms:created xsi:type="dcterms:W3CDTF">2025-01-22T12:29:00Z</dcterms:created>
  <dcterms:modified xsi:type="dcterms:W3CDTF">2025-08-27T17:03:16Z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6649B88405A04C03AF1019AFF28B68F1_13</vt:lpwstr>
  </property>
  <property fmtid="{D5CDD505-2E9C-101B-9397-08002B2CF9AE}" pid="3" name="KSOProductBuildVer">
    <vt:lpwstr>1046-12.2.0.13306</vt:lpwstr>
  </property>
</Properties>
</file>